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comments2.xml" ContentType="application/vnd.openxmlformats-officedocument.spreadsheetml.comments+xml"/>
  <Override PartName="/xl/tables/table2.xml" ContentType="application/vnd.openxmlformats-officedocument.spreadsheetml.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ummary" sheetId="1" state="visible" r:id="rId3"/>
    <sheet name="Inputs" sheetId="2" state="visible" r:id="rId4"/>
    <sheet name="Checks" sheetId="3" state="visible" r:id="rId5"/>
    <sheet name="Source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User</author>
  </authors>
  <commentList>
    <comment ref="B7" authorId="0">
      <text>
        <r>
          <rPr>
            <sz val="10"/>
            <rFont val="Arial"/>
            <family val="2"/>
          </rPr>
          <t xml:space="preserve">Blends opening and purchase material costs before one batch. Not an inventory tax election or a rolling FIFO engine.</t>
        </r>
      </text>
    </comment>
  </commentList>
</comments>
</file>

<file path=xl/comments2.xml><?xml version="1.0" encoding="utf-8"?>
<comments xmlns="http://schemas.openxmlformats.org/spreadsheetml/2006/main" xmlns:xdr="http://schemas.openxmlformats.org/drawingml/2006/spreadsheetDrawing">
  <authors>
    <author>User</author>
  </authors>
  <commentList>
    <comment ref="B13" authorId="0">
      <text>
        <r>
          <rPr>
            <sz val="10"/>
            <rFont val="Arial"/>
            <family val="2"/>
          </rPr>
          <t xml:space="preserve">All dollars are hypothetical USD. This workbook selects only material cost. Receipt costs may require other adjustments in real records.</t>
        </r>
      </text>
    </comment>
  </commentList>
</comments>
</file>

<file path=xl/sharedStrings.xml><?xml version="1.0" encoding="utf-8"?>
<sst xmlns="http://schemas.openxmlformats.org/spreadsheetml/2006/main" count="145" uniqueCount="136">
  <si>
    <t xml:space="preserve">Inventory starter reconciliation</t>
  </si>
  <si>
    <t xml:space="preserve">One illustrative batch; exact stock quantities and one material-cost scope.</t>
  </si>
  <si>
    <t xml:space="preserve">Inputs feed every output. A PASS checks arithmetic only, not tax or accounting compliance.</t>
  </si>
  <si>
    <t xml:space="preserve">Measure</t>
  </si>
  <si>
    <t xml:space="preserve">Value</t>
  </si>
  <si>
    <t xml:space="preserve">Scope / interpretation</t>
  </si>
  <si>
    <t xml:space="preserve">Raw beads available</t>
  </si>
  <si>
    <t xml:space="preserve">Opening plus one purchase.</t>
  </si>
  <si>
    <t xml:space="preserve">Raw unit material cost</t>
  </si>
  <si>
    <t xml:space="preserve">Blended material cost available before the single batch.</t>
  </si>
  <si>
    <t xml:space="preserve">Raw beads remaining</t>
  </si>
  <si>
    <t xml:space="preserve">Available less material issued.</t>
  </si>
  <si>
    <t xml:space="preserve">Remaining raw material cost</t>
  </si>
  <si>
    <t xml:space="preserve">Raw quantity times the selected material unit cost.</t>
  </si>
  <si>
    <t xml:space="preserve">Batch material cost</t>
  </si>
  <si>
    <t xml:space="preserve">Consumed quantity times raw unit cost.</t>
  </si>
  <si>
    <t xml:space="preserve">Material cost per pair made</t>
  </si>
  <si>
    <t xml:space="preserve">Batch cost divided by all pairs made.</t>
  </si>
  <si>
    <t xml:space="preserve">Good pairs made</t>
  </si>
  <si>
    <t xml:space="preserve">Pairs made less pairs rejected.</t>
  </si>
  <si>
    <t xml:space="preserve">Good pairs on hand</t>
  </si>
  <si>
    <t xml:space="preserve">Good pairs made less pairs shipped.</t>
  </si>
  <si>
    <t xml:space="preserve">Good pairs reserved</t>
  </si>
  <si>
    <t xml:space="preserve">Reserved pairs remain physically on hand.</t>
  </si>
  <si>
    <t xml:space="preserve">Good pairs available to promise</t>
  </si>
  <si>
    <t xml:space="preserve">On-hand good pairs less reservations.</t>
  </si>
  <si>
    <t xml:space="preserve">Remaining finished material cost</t>
  </si>
  <si>
    <t xml:space="preserve">Good on-hand pairs times material cost per pair.</t>
  </si>
  <si>
    <t xml:space="preserve">Material cost assigned to shipped</t>
  </si>
  <si>
    <t xml:space="preserve">Shipped pairs times material cost per pair.</t>
  </si>
  <si>
    <t xml:space="preserve">Material cost assigned to rejects</t>
  </si>
  <si>
    <t xml:space="preserve">Unrecoverable rejected pairs within the model.</t>
  </si>
  <si>
    <t xml:space="preserve">Selected cost available</t>
  </si>
  <si>
    <t xml:space="preserve">Opening material cost plus the one purchase.</t>
  </si>
  <si>
    <t xml:space="preserve">Selected cost accounted for</t>
  </si>
  <si>
    <t xml:space="preserve">Remaining raw + finished + shipped + rejected material cost.</t>
  </si>
  <si>
    <t xml:space="preserve">Reconciliation difference</t>
  </si>
  <si>
    <t xml:space="preserve">Available cost less accounted-for cost; expected zero.</t>
  </si>
  <si>
    <t xml:space="preserve">Overall input and arithmetic check</t>
  </si>
  <si>
    <t xml:space="preserve">See Checks. PASS is not a compliance certification.</t>
  </si>
  <si>
    <t xml:space="preserve">Inventory starter inputs</t>
  </si>
  <si>
    <t xml:space="preserve">One material SKU, one product SKU, one receipt and one batch.</t>
  </si>
  <si>
    <t xml:space="preserve">Blue value cells are editable inputs. Keep formulas on Summary and Checks intact.</t>
  </si>
  <si>
    <t xml:space="preserve">Field</t>
  </si>
  <si>
    <t xml:space="preserve">Unit</t>
  </si>
  <si>
    <t xml:space="preserve">Meaning</t>
  </si>
  <si>
    <t xml:space="preserve">Material SKU</t>
  </si>
  <si>
    <t xml:space="preserve">BEAD-01</t>
  </si>
  <si>
    <t xml:space="preserve">identifier</t>
  </si>
  <si>
    <t xml:space="preserve">Raw material identifier for this example.</t>
  </si>
  <si>
    <t xml:space="preserve">Product SKU</t>
  </si>
  <si>
    <t xml:space="preserve">PAIR-01</t>
  </si>
  <si>
    <t xml:space="preserve">A two-bead sample pair; not a complete jewelry cost.</t>
  </si>
  <si>
    <t xml:space="preserve">Material unit</t>
  </si>
  <si>
    <t xml:space="preserve">bead</t>
  </si>
  <si>
    <t xml:space="preserve">unit</t>
  </si>
  <si>
    <t xml:space="preserve">All raw quantities use individual beads.</t>
  </si>
  <si>
    <t xml:space="preserve">Product unit</t>
  </si>
  <si>
    <t xml:space="preserve">pair</t>
  </si>
  <si>
    <t xml:space="preserve">All product quantities use sample pairs.</t>
  </si>
  <si>
    <t xml:space="preserve">Opening material quantity</t>
  </si>
  <si>
    <t xml:space="preserve">beads</t>
  </si>
  <si>
    <t xml:space="preserve">Physical quantity before the one receipt.</t>
  </si>
  <si>
    <t xml:space="preserve">Opening material cost</t>
  </si>
  <si>
    <t xml:space="preserve">USD</t>
  </si>
  <si>
    <t xml:space="preserve">Documented material cost within this example scope.</t>
  </si>
  <si>
    <t xml:space="preserve">Purchase quantity</t>
  </si>
  <si>
    <t xml:space="preserve">One receipt before the manufacture.</t>
  </si>
  <si>
    <t xml:space="preserve">Purchase cost</t>
  </si>
  <si>
    <t xml:space="preserve">One receipt material cost; replace with your selected cost scope.</t>
  </si>
  <si>
    <t xml:space="preserve">Material consumed</t>
  </si>
  <si>
    <t xml:space="preserve">Total material issued into the batch once.</t>
  </si>
  <si>
    <t xml:space="preserve">Pairs made</t>
  </si>
  <si>
    <t xml:space="preserve">pairs</t>
  </si>
  <si>
    <t xml:space="preserve">All pairs made, before rejection.</t>
  </si>
  <si>
    <t xml:space="preserve">Pairs rejected</t>
  </si>
  <si>
    <t xml:space="preserve">Assumed unrecoverable for the material cost bridge.</t>
  </si>
  <si>
    <t xml:space="preserve">Pairs shipped</t>
  </si>
  <si>
    <t xml:space="preserve">Physical dispatch removes good units from on-hand stock.</t>
  </si>
  <si>
    <t xml:space="preserve">Pairs reserved</t>
  </si>
  <si>
    <t xml:space="preserve">Subset of current good stock, not an extra dispatch.</t>
  </si>
  <si>
    <t xml:space="preserve">Recipe beads per pair</t>
  </si>
  <si>
    <t xml:space="preserve">beads/pair</t>
  </si>
  <si>
    <t xml:space="preserve">Used as a consistency check for material issued.</t>
  </si>
  <si>
    <t xml:space="preserve">Scope</t>
  </si>
  <si>
    <t xml:space="preserve">Material-only</t>
  </si>
  <si>
    <t xml:space="preserve">No labor, findings, packaging, fees, sales tax or selling prices.</t>
  </si>
  <si>
    <t xml:space="preserve">Cost basis</t>
  </si>
  <si>
    <t xml:space="preserve">Blended available cost</t>
  </si>
  <si>
    <t xml:space="preserve">One receipt before one batch. Not a tax method recommendation.</t>
  </si>
  <si>
    <t xml:space="preserve">Caution</t>
  </si>
  <si>
    <t xml:space="preserve">Starter demonstration</t>
  </si>
  <si>
    <t xml:space="preserve">Not a transaction ledger, multi-SKU system, software sync or tax return.</t>
  </si>
  <si>
    <t xml:space="preserve">Input and arithmetic checks</t>
  </si>
  <si>
    <t xml:space="preserve">Fix every FAIL before using the stock or cost outputs.</t>
  </si>
  <si>
    <t xml:space="preserve">These checks catch input inconsistencies; they cannot validate a tax method or prove your physical count.</t>
  </si>
  <si>
    <t xml:space="preserve">Check</t>
  </si>
  <si>
    <t xml:space="preserve">Result</t>
  </si>
  <si>
    <t xml:space="preserve">What it checks</t>
  </si>
  <si>
    <t xml:space="preserve">Numeric input completeness</t>
  </si>
  <si>
    <t xml:space="preserve">All ten quantity / amount inputs are numeric.</t>
  </si>
  <si>
    <t xml:space="preserve">Inputs non-negative</t>
  </si>
  <si>
    <t xml:space="preserve">No negative input amounts or quantities.</t>
  </si>
  <si>
    <t xml:space="preserve">Material issue within available</t>
  </si>
  <si>
    <t xml:space="preserve">Material consumed does not exceed opening plus purchases.</t>
  </si>
  <si>
    <t xml:space="preserve">Recipe matches issued material</t>
  </si>
  <si>
    <t xml:space="preserve">Pairs made times beads per pair equals consumed beads.</t>
  </si>
  <si>
    <t xml:space="preserve">Rejected pairs within production</t>
  </si>
  <si>
    <t xml:space="preserve">Rejected pairs do not exceed made pairs.</t>
  </si>
  <si>
    <t xml:space="preserve">Shipment within good production</t>
  </si>
  <si>
    <t xml:space="preserve">Shipped pairs do not exceed made less rejected pairs.</t>
  </si>
  <si>
    <t xml:space="preserve">Reservations within on-hand stock</t>
  </si>
  <si>
    <t xml:space="preserve">Reserved pairs do not exceed current physical good stock.</t>
  </si>
  <si>
    <t xml:space="preserve">Selected material cost reconciles</t>
  </si>
  <si>
    <t xml:space="preserve">Difference is zero within a one-cent display tolerance.</t>
  </si>
  <si>
    <t xml:space="preserve">Scope, sources and instructions</t>
  </si>
  <si>
    <t xml:space="preserve">Craft Pricing Lab · illustrative USD inputs · checked October 14, 2026</t>
  </si>
  <si>
    <t xml:space="preserve">Use a copy of this file. Keep the original example and your actual stock records separate.</t>
  </si>
  <si>
    <t xml:space="preserve">Topic</t>
  </si>
  <si>
    <t xml:space="preserve">Source / instruction</t>
  </si>
  <si>
    <t xml:space="preserve">Workflow reference</t>
  </si>
  <si>
    <t xml:space="preserve">https://craftybase.com/craft-inventory-spreadsheet</t>
  </si>
  <si>
    <t xml:space="preserve">US inventory boundaries</t>
  </si>
  <si>
    <t xml:space="preserve">https://www.irs.gov/publications/p334</t>
  </si>
  <si>
    <t xml:space="preserve">Accounting methods / limits</t>
  </si>
  <si>
    <t xml:space="preserve">https://www.irs.gov/publications/p538</t>
  </si>
  <si>
    <t xml:space="preserve">Source version note</t>
  </si>
  <si>
    <t xml:space="preserve">Pub334: 2025 edition; Pub538: January 2022. No current tax threshold is calculated.</t>
  </si>
  <si>
    <t xml:space="preserve">Step 1</t>
  </si>
  <si>
    <t xml:space="preserve">Edit blue Inputs values for one material, one product, one purchase before one batch. Quantities are beads and pairs.</t>
  </si>
  <si>
    <t xml:space="preserve">Step 2</t>
  </si>
  <si>
    <t xml:space="preserve">Review Summary and every Checks row. Preserve source receipts and physical count evidence outside this demonstration.</t>
  </si>
  <si>
    <t xml:space="preserve">Step 3</t>
  </si>
  <si>
    <t xml:space="preserve">Reservations reduce available-to-promise units, not physical stock. This workbook assumes rejected material is unrecoverable.</t>
  </si>
  <si>
    <t xml:space="preserve">Not supported</t>
  </si>
  <si>
    <t xml:space="preserve">Multiple receipts across time, multi-SKU recipes, returns, event history, labor / packaging / fees, tax filings, imports or automated sync.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</si>
</sst>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\$#,##0.0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F5C5C"/>
      <name val="Arial"/>
      <family val="2"/>
      <charset val="1"/>
    </font>
    <font>
      <sz val="11"/>
      <color theme="1"/>
      <name val="Arial"/>
      <family val="2"/>
      <charset val="1"/>
    </font>
    <font>
      <b val="true"/>
      <sz val="11"/>
      <color rgb="FFFFFFFF"/>
      <name val="Arial"/>
      <family val="2"/>
      <charset val="1"/>
    </font>
    <font>
      <b val="true"/>
      <sz val="11"/>
      <color theme="1"/>
      <name val="Arial"/>
      <family val="2"/>
      <charset val="1"/>
    </font>
    <font>
      <b val="true"/>
      <sz val="11"/>
      <color rgb="FF0F5C5C"/>
      <name val="Arial"/>
      <family val="2"/>
      <charset val="1"/>
    </font>
    <font>
      <sz val="10"/>
      <name val="Arial"/>
      <family val="2"/>
    </font>
    <font>
      <sz val="11"/>
      <color rgb="FF17558D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0F5C5C"/>
        <bgColor rgb="FF17558D"/>
      </patternFill>
    </fill>
    <fill>
      <patternFill patternType="solid">
        <fgColor rgb="FFF0F4F2"/>
        <bgColor rgb="FFE7F2FF"/>
      </patternFill>
    </fill>
    <fill>
      <patternFill patternType="solid">
        <fgColor rgb="FFE5EFEB"/>
        <bgColor rgb="FFE7F2FF"/>
      </patternFill>
    </fill>
    <fill>
      <patternFill patternType="solid">
        <fgColor rgb="FFE7F2FF"/>
        <bgColor rgb="FFF0F4F2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5" fillId="3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6" fontId="5" fillId="3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6" fontId="7" fillId="3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4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3">
    <dxf>
      <fill>
        <patternFill patternType="solid">
          <fgColor rgb="FF0F5C5C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7F2FF"/>
          <bgColor rgb="FF000000"/>
        </patternFill>
      </fill>
    </dxf>
    <dxf>
      <fill>
        <patternFill patternType="solid">
          <fgColor rgb="FF17558D"/>
          <bgColor rgb="FF000000"/>
        </patternFill>
      </fill>
    </dxf>
    <dxf>
      <font>
        <color rgb="FF000000"/>
      </font>
      <border diagonalUp="false" diagonalDown="false">
        <left style="thin">
          <color theme="4" tint="0.4"/>
        </left>
        <right style="thin">
          <color theme="4" tint="0.4"/>
        </right>
        <top style="thin">
          <color theme="4" tint="0.4"/>
        </top>
        <bottom style="thin">
          <color theme="4" tint="0.4"/>
        </bottom>
        <diagonal/>
      </border>
    </dxf>
    <dxf>
      <fill>
        <patternFill>
          <bgColor theme="4" tint="0.8"/>
        </patternFill>
      </fill>
    </dxf>
    <dxf>
      <fill>
        <patternFill>
          <bgColor theme="4" tint="0.8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FFFFFF"/>
      </font>
      <fill>
        <patternFill>
          <bgColor theme="4"/>
        </patternFill>
      </fill>
    </dxf>
    <dxf>
      <font>
        <b val="1"/>
        <color rgb="FF000000"/>
      </font>
      <border diagonalUp="false" diagonalDown="false">
        <left/>
        <right/>
        <top style="double">
          <color theme="4"/>
        </top>
        <bottom/>
        <diagonal/>
      </border>
    </dxf>
  </dxfs>
  <tableStyles count="1">
    <tableStyle count="7" name="TableStyleMedium2">
      <tableStyleElement dxfId="6" type="wholeTable"/>
      <tableStyleElement dxfId="7" type="firstColumnStripe"/>
      <tableStyleElement dxfId="8" type="firstRowStripe"/>
      <tableStyleElement dxfId="9" type="lastColumn"/>
      <tableStyleElement dxfId="10" type="firstColumn"/>
      <tableStyleElement dxfId="11" type="headerRow"/>
      <tableStyleElement dxfId="12" type="totalRow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5C5C"/>
      <rgbColor rgb="FFC0C0C0"/>
      <rgbColor rgb="FF808080"/>
      <rgbColor rgb="FF9999FF"/>
      <rgbColor rgb="FF993366"/>
      <rgbColor rgb="FFF0F4F2"/>
      <rgbColor rgb="FFE7F2FF"/>
      <rgbColor rgb="FF660066"/>
      <rgbColor rgb="FFFF8080"/>
      <rgbColor rgb="FF17558D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5EFEB"/>
      <rgbColor rgb="FFCCFFCC"/>
      <rgbColor rgb="FFFFFF99"/>
      <rgbColor rgb="FF95B3D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StarterChecks" displayName="StarterChecks" ref="A5:C13" headerRowCount="1" totalsRowCount="0" totalsRowShown="0">
  <autoFilter ref="A5:C13"/>
  <tableColumns count="3">
    <tableColumn id="1" name="Check"/>
    <tableColumn id="2" name="Result"/>
    <tableColumn id="3" name="What it check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StarterInputs" displayName="StarterInputs" ref="A5:D19" headerRowCount="1" totalsRowCount="0" totalsRowShown="0">
  <autoFilter ref="A5:D19"/>
  <tableColumns count="4">
    <tableColumn id="1" name="Field"/>
    <tableColumn id="2" name="Value"/>
    <tableColumn id="3" name="Unit"/>
    <tableColumn id="4" name="Meaning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3" Type="http://schemas.openxmlformats.org/officeDocument/2006/relationships/table" Target="../tables/table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21"/>
    <col collapsed="false" customWidth="true" hidden="false" outlineLevel="0" max="3" min="3" style="0" width="70"/>
  </cols>
  <sheetData>
    <row r="1" customFormat="false" ht="33.75" hidden="false" customHeight="true" outlineLevel="0" collapsed="false">
      <c r="A1" s="1" t="s">
        <v>0</v>
      </c>
      <c r="B1" s="2"/>
      <c r="C1" s="2"/>
    </row>
    <row r="2" customFormat="false" ht="24.75" hidden="false" customHeight="true" outlineLevel="0" collapsed="false">
      <c r="A2" s="3" t="s">
        <v>1</v>
      </c>
      <c r="B2" s="3"/>
      <c r="C2" s="3"/>
    </row>
    <row r="3" customFormat="false" ht="43.5" hidden="false" customHeight="true" outlineLevel="0" collapsed="false">
      <c r="A3" s="3" t="s">
        <v>2</v>
      </c>
      <c r="B3" s="3"/>
      <c r="C3" s="3"/>
    </row>
    <row r="4" customFormat="false" ht="12" hidden="false" customHeight="true" outlineLevel="0" collapsed="false">
      <c r="A4" s="2"/>
      <c r="B4" s="2"/>
      <c r="C4" s="2"/>
    </row>
    <row r="5" customFormat="false" ht="30" hidden="false" customHeight="true" outlineLevel="0" collapsed="false">
      <c r="A5" s="4" t="s">
        <v>3</v>
      </c>
      <c r="B5" s="4" t="s">
        <v>4</v>
      </c>
      <c r="C5" s="4" t="s">
        <v>5</v>
      </c>
    </row>
    <row r="6" customFormat="false" ht="27.75" hidden="false" customHeight="true" outlineLevel="0" collapsed="false">
      <c r="A6" s="3" t="s">
        <v>6</v>
      </c>
      <c r="B6" s="5" t="n">
        <f aca="false">Inputs!B10+Inputs!B12</f>
        <v>60</v>
      </c>
      <c r="C6" s="3" t="s">
        <v>7</v>
      </c>
    </row>
    <row r="7" customFormat="false" ht="27.75" hidden="false" customHeight="true" outlineLevel="0" collapsed="false">
      <c r="A7" s="3" t="s">
        <v>8</v>
      </c>
      <c r="B7" s="6" t="n">
        <f aca="false">IF(B6&gt;0,(Inputs!B11+Inputs!B13)/B6,0)</f>
        <v>0.5</v>
      </c>
      <c r="C7" s="3" t="s">
        <v>9</v>
      </c>
    </row>
    <row r="8" customFormat="false" ht="27.75" hidden="false" customHeight="true" outlineLevel="0" collapsed="false">
      <c r="A8" s="3" t="s">
        <v>10</v>
      </c>
      <c r="B8" s="5" t="n">
        <f aca="false">B6-Inputs!B14</f>
        <v>36</v>
      </c>
      <c r="C8" s="3" t="s">
        <v>11</v>
      </c>
    </row>
    <row r="9" customFormat="false" ht="27.75" hidden="false" customHeight="true" outlineLevel="0" collapsed="false">
      <c r="A9" s="3" t="s">
        <v>12</v>
      </c>
      <c r="B9" s="6" t="n">
        <f aca="false">B8*B7</f>
        <v>18</v>
      </c>
      <c r="C9" s="3" t="s">
        <v>13</v>
      </c>
    </row>
    <row r="10" customFormat="false" ht="27.75" hidden="false" customHeight="true" outlineLevel="0" collapsed="false">
      <c r="A10" s="3" t="s">
        <v>14</v>
      </c>
      <c r="B10" s="6" t="n">
        <f aca="false">Inputs!B14*B7</f>
        <v>12</v>
      </c>
      <c r="C10" s="3" t="s">
        <v>15</v>
      </c>
    </row>
    <row r="11" customFormat="false" ht="27.75" hidden="false" customHeight="true" outlineLevel="0" collapsed="false">
      <c r="A11" s="3" t="s">
        <v>16</v>
      </c>
      <c r="B11" s="6" t="n">
        <f aca="false">IF(Inputs!B15&gt;0,B10/Inputs!B15,0)</f>
        <v>1</v>
      </c>
      <c r="C11" s="3" t="s">
        <v>17</v>
      </c>
    </row>
    <row r="12" customFormat="false" ht="27.75" hidden="false" customHeight="true" outlineLevel="0" collapsed="false">
      <c r="A12" s="3" t="s">
        <v>18</v>
      </c>
      <c r="B12" s="5" t="n">
        <f aca="false">Inputs!B15-Inputs!B16</f>
        <v>10</v>
      </c>
      <c r="C12" s="3" t="s">
        <v>19</v>
      </c>
    </row>
    <row r="13" customFormat="false" ht="27.75" hidden="false" customHeight="true" outlineLevel="0" collapsed="false">
      <c r="A13" s="3" t="s">
        <v>20</v>
      </c>
      <c r="B13" s="5" t="n">
        <f aca="false">B12-Inputs!B17</f>
        <v>7</v>
      </c>
      <c r="C13" s="3" t="s">
        <v>21</v>
      </c>
    </row>
    <row r="14" customFormat="false" ht="27.75" hidden="false" customHeight="true" outlineLevel="0" collapsed="false">
      <c r="A14" s="3" t="s">
        <v>22</v>
      </c>
      <c r="B14" s="5" t="n">
        <f aca="false">Inputs!B18</f>
        <v>2</v>
      </c>
      <c r="C14" s="3" t="s">
        <v>23</v>
      </c>
    </row>
    <row r="15" customFormat="false" ht="27.75" hidden="false" customHeight="true" outlineLevel="0" collapsed="false">
      <c r="A15" s="3" t="s">
        <v>24</v>
      </c>
      <c r="B15" s="5" t="n">
        <f aca="false">B13-B14</f>
        <v>5</v>
      </c>
      <c r="C15" s="3" t="s">
        <v>25</v>
      </c>
    </row>
    <row r="16" customFormat="false" ht="27.75" hidden="false" customHeight="true" outlineLevel="0" collapsed="false">
      <c r="A16" s="3" t="s">
        <v>26</v>
      </c>
      <c r="B16" s="6" t="n">
        <f aca="false">B13*B11</f>
        <v>7</v>
      </c>
      <c r="C16" s="3" t="s">
        <v>27</v>
      </c>
    </row>
    <row r="17" customFormat="false" ht="27.75" hidden="false" customHeight="true" outlineLevel="0" collapsed="false">
      <c r="A17" s="3" t="s">
        <v>28</v>
      </c>
      <c r="B17" s="6" t="n">
        <f aca="false">Inputs!B17*B11</f>
        <v>3</v>
      </c>
      <c r="C17" s="3" t="s">
        <v>29</v>
      </c>
    </row>
    <row r="18" customFormat="false" ht="27.75" hidden="false" customHeight="true" outlineLevel="0" collapsed="false">
      <c r="A18" s="3" t="s">
        <v>30</v>
      </c>
      <c r="B18" s="6" t="n">
        <f aca="false">Inputs!B16*B11</f>
        <v>2</v>
      </c>
      <c r="C18" s="3" t="s">
        <v>31</v>
      </c>
    </row>
    <row r="19" customFormat="false" ht="27.75" hidden="false" customHeight="true" outlineLevel="0" collapsed="false">
      <c r="A19" s="7" t="s">
        <v>32</v>
      </c>
      <c r="B19" s="8" t="n">
        <f aca="false">Inputs!B11+Inputs!B13</f>
        <v>30</v>
      </c>
      <c r="C19" s="7" t="s">
        <v>33</v>
      </c>
    </row>
    <row r="20" customFormat="false" ht="27.75" hidden="false" customHeight="true" outlineLevel="0" collapsed="false">
      <c r="A20" s="7" t="s">
        <v>34</v>
      </c>
      <c r="B20" s="8" t="n">
        <f aca="false">SUM(B9,B16:B18)</f>
        <v>30</v>
      </c>
      <c r="C20" s="7" t="s">
        <v>35</v>
      </c>
    </row>
    <row r="21" customFormat="false" ht="27.75" hidden="false" customHeight="true" outlineLevel="0" collapsed="false">
      <c r="A21" s="7" t="s">
        <v>36</v>
      </c>
      <c r="B21" s="8" t="n">
        <f aca="false">B19-B20</f>
        <v>0</v>
      </c>
      <c r="C21" s="7" t="s">
        <v>37</v>
      </c>
    </row>
    <row r="22" customFormat="false" ht="27.75" hidden="false" customHeight="true" outlineLevel="0" collapsed="false">
      <c r="A22" s="7" t="s">
        <v>38</v>
      </c>
      <c r="B22" s="9" t="str">
        <f aca="false">IF(COUNTIF(Checks!B6:B13,"FAIL")=0,"PASS","FAIL")</f>
        <v>PASS</v>
      </c>
      <c r="C22" s="7" t="s">
        <v>39</v>
      </c>
    </row>
    <row r="23" customFormat="false" ht="27.75" hidden="false" customHeight="true" outlineLevel="0" collapsed="false">
      <c r="A23" s="2"/>
      <c r="B23" s="2"/>
      <c r="C23" s="2"/>
    </row>
    <row r="24" customFormat="false" ht="27.75" hidden="false" customHeight="true" outlineLevel="0" collapsed="false">
      <c r="A24" s="2"/>
      <c r="B24" s="2"/>
      <c r="C24" s="2"/>
    </row>
    <row r="25" customFormat="false" ht="27.75" hidden="false" customHeight="true" outlineLevel="0" collapsed="false">
      <c r="A25" s="2"/>
      <c r="B25" s="2"/>
      <c r="C25" s="2"/>
    </row>
    <row r="26" customFormat="false" ht="27.75" hidden="false" customHeight="true" outlineLevel="0" collapsed="false">
      <c r="A26" s="2"/>
      <c r="B26" s="2"/>
      <c r="C26" s="2"/>
    </row>
    <row r="27" customFormat="false" ht="27.75" hidden="false" customHeight="true" outlineLevel="0" collapsed="false">
      <c r="A27" s="2"/>
      <c r="B27" s="2"/>
      <c r="C27" s="2"/>
    </row>
    <row r="28" customFormat="false" ht="27.75" hidden="false" customHeight="true" outlineLevel="0" collapsed="false">
      <c r="A28" s="2"/>
      <c r="B28" s="2"/>
      <c r="C28" s="2"/>
    </row>
    <row r="29" customFormat="false" ht="27.75" hidden="false" customHeight="true" outlineLevel="0" collapsed="false">
      <c r="A29" s="2"/>
      <c r="B29" s="2"/>
      <c r="C29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8"/>
    <col collapsed="false" customWidth="true" hidden="false" outlineLevel="0" max="3" min="3" style="0" width="16"/>
    <col collapsed="false" customWidth="true" hidden="false" outlineLevel="0" max="4" min="4" style="0" width="64"/>
  </cols>
  <sheetData>
    <row r="1" customFormat="false" ht="33.75" hidden="false" customHeight="true" outlineLevel="0" collapsed="false">
      <c r="A1" s="1" t="s">
        <v>40</v>
      </c>
      <c r="B1" s="2"/>
      <c r="C1" s="2"/>
      <c r="D1" s="2"/>
    </row>
    <row r="2" customFormat="false" ht="24.75" hidden="false" customHeight="true" outlineLevel="0" collapsed="false">
      <c r="A2" s="3" t="s">
        <v>41</v>
      </c>
      <c r="B2" s="3"/>
      <c r="C2" s="3"/>
      <c r="D2" s="3"/>
    </row>
    <row r="3" customFormat="false" ht="43.5" hidden="false" customHeight="true" outlineLevel="0" collapsed="false">
      <c r="A3" s="3" t="s">
        <v>42</v>
      </c>
      <c r="B3" s="3"/>
      <c r="C3" s="3"/>
      <c r="D3" s="3"/>
    </row>
    <row r="4" customFormat="false" ht="12" hidden="false" customHeight="true" outlineLevel="0" collapsed="false">
      <c r="A4" s="2"/>
      <c r="B4" s="2"/>
      <c r="C4" s="2"/>
      <c r="D4" s="2"/>
    </row>
    <row r="5" customFormat="false" ht="30" hidden="false" customHeight="true" outlineLevel="0" collapsed="false">
      <c r="A5" s="4" t="s">
        <v>43</v>
      </c>
      <c r="B5" s="4" t="s">
        <v>4</v>
      </c>
      <c r="C5" s="4" t="s">
        <v>44</v>
      </c>
      <c r="D5" s="4" t="s">
        <v>45</v>
      </c>
    </row>
    <row r="6" customFormat="false" ht="27.75" hidden="false" customHeight="true" outlineLevel="0" collapsed="false">
      <c r="A6" s="2" t="s">
        <v>46</v>
      </c>
      <c r="B6" s="10" t="s">
        <v>47</v>
      </c>
      <c r="C6" s="2" t="s">
        <v>48</v>
      </c>
      <c r="D6" s="3" t="s">
        <v>49</v>
      </c>
    </row>
    <row r="7" customFormat="false" ht="27.75" hidden="false" customHeight="true" outlineLevel="0" collapsed="false">
      <c r="A7" s="2" t="s">
        <v>50</v>
      </c>
      <c r="B7" s="10" t="s">
        <v>51</v>
      </c>
      <c r="C7" s="2" t="s">
        <v>48</v>
      </c>
      <c r="D7" s="3" t="s">
        <v>52</v>
      </c>
    </row>
    <row r="8" customFormat="false" ht="27.75" hidden="false" customHeight="true" outlineLevel="0" collapsed="false">
      <c r="A8" s="2" t="s">
        <v>53</v>
      </c>
      <c r="B8" s="10" t="s">
        <v>54</v>
      </c>
      <c r="C8" s="2" t="s">
        <v>55</v>
      </c>
      <c r="D8" s="3" t="s">
        <v>56</v>
      </c>
    </row>
    <row r="9" customFormat="false" ht="27.75" hidden="false" customHeight="true" outlineLevel="0" collapsed="false">
      <c r="A9" s="2" t="s">
        <v>57</v>
      </c>
      <c r="B9" s="10" t="s">
        <v>58</v>
      </c>
      <c r="C9" s="2" t="s">
        <v>55</v>
      </c>
      <c r="D9" s="3" t="s">
        <v>59</v>
      </c>
    </row>
    <row r="10" customFormat="false" ht="27.75" hidden="false" customHeight="true" outlineLevel="0" collapsed="false">
      <c r="A10" s="2" t="s">
        <v>60</v>
      </c>
      <c r="B10" s="11" t="n">
        <v>20</v>
      </c>
      <c r="C10" s="2" t="s">
        <v>61</v>
      </c>
      <c r="D10" s="3" t="s">
        <v>62</v>
      </c>
    </row>
    <row r="11" customFormat="false" ht="27.75" hidden="false" customHeight="true" outlineLevel="0" collapsed="false">
      <c r="A11" s="2" t="s">
        <v>63</v>
      </c>
      <c r="B11" s="12" t="n">
        <v>10</v>
      </c>
      <c r="C11" s="2" t="s">
        <v>64</v>
      </c>
      <c r="D11" s="3" t="s">
        <v>65</v>
      </c>
    </row>
    <row r="12" customFormat="false" ht="27.75" hidden="false" customHeight="true" outlineLevel="0" collapsed="false">
      <c r="A12" s="2" t="s">
        <v>66</v>
      </c>
      <c r="B12" s="11" t="n">
        <v>40</v>
      </c>
      <c r="C12" s="2" t="s">
        <v>61</v>
      </c>
      <c r="D12" s="3" t="s">
        <v>67</v>
      </c>
    </row>
    <row r="13" customFormat="false" ht="27.75" hidden="false" customHeight="true" outlineLevel="0" collapsed="false">
      <c r="A13" s="2" t="s">
        <v>68</v>
      </c>
      <c r="B13" s="12" t="n">
        <v>20</v>
      </c>
      <c r="C13" s="2" t="s">
        <v>64</v>
      </c>
      <c r="D13" s="3" t="s">
        <v>69</v>
      </c>
    </row>
    <row r="14" customFormat="false" ht="27.75" hidden="false" customHeight="true" outlineLevel="0" collapsed="false">
      <c r="A14" s="2" t="s">
        <v>70</v>
      </c>
      <c r="B14" s="11" t="n">
        <v>24</v>
      </c>
      <c r="C14" s="2" t="s">
        <v>61</v>
      </c>
      <c r="D14" s="3" t="s">
        <v>71</v>
      </c>
    </row>
    <row r="15" customFormat="false" ht="27.75" hidden="false" customHeight="true" outlineLevel="0" collapsed="false">
      <c r="A15" s="2" t="s">
        <v>72</v>
      </c>
      <c r="B15" s="11" t="n">
        <v>12</v>
      </c>
      <c r="C15" s="2" t="s">
        <v>73</v>
      </c>
      <c r="D15" s="3" t="s">
        <v>74</v>
      </c>
    </row>
    <row r="16" customFormat="false" ht="27.75" hidden="false" customHeight="true" outlineLevel="0" collapsed="false">
      <c r="A16" s="2" t="s">
        <v>75</v>
      </c>
      <c r="B16" s="11" t="n">
        <v>2</v>
      </c>
      <c r="C16" s="2" t="s">
        <v>73</v>
      </c>
      <c r="D16" s="3" t="s">
        <v>76</v>
      </c>
    </row>
    <row r="17" customFormat="false" ht="27.75" hidden="false" customHeight="true" outlineLevel="0" collapsed="false">
      <c r="A17" s="2" t="s">
        <v>77</v>
      </c>
      <c r="B17" s="11" t="n">
        <v>3</v>
      </c>
      <c r="C17" s="2" t="s">
        <v>73</v>
      </c>
      <c r="D17" s="3" t="s">
        <v>78</v>
      </c>
    </row>
    <row r="18" customFormat="false" ht="27.75" hidden="false" customHeight="true" outlineLevel="0" collapsed="false">
      <c r="A18" s="2" t="s">
        <v>79</v>
      </c>
      <c r="B18" s="11" t="n">
        <v>2</v>
      </c>
      <c r="C18" s="2" t="s">
        <v>73</v>
      </c>
      <c r="D18" s="3" t="s">
        <v>80</v>
      </c>
    </row>
    <row r="19" customFormat="false" ht="27.75" hidden="false" customHeight="true" outlineLevel="0" collapsed="false">
      <c r="A19" s="2" t="s">
        <v>81</v>
      </c>
      <c r="B19" s="11" t="n">
        <v>2</v>
      </c>
      <c r="C19" s="2" t="s">
        <v>82</v>
      </c>
      <c r="D19" s="3" t="s">
        <v>83</v>
      </c>
    </row>
    <row r="20" customFormat="false" ht="27.75" hidden="false" customHeight="true" outlineLevel="0" collapsed="false">
      <c r="A20" s="2"/>
      <c r="B20" s="2"/>
      <c r="C20" s="2"/>
      <c r="D20" s="3"/>
    </row>
    <row r="21" customFormat="false" ht="27.75" hidden="false" customHeight="true" outlineLevel="0" collapsed="false">
      <c r="A21" s="2" t="s">
        <v>84</v>
      </c>
      <c r="B21" s="2" t="s">
        <v>85</v>
      </c>
      <c r="C21" s="2"/>
      <c r="D21" s="3" t="s">
        <v>86</v>
      </c>
    </row>
    <row r="22" customFormat="false" ht="27.75" hidden="false" customHeight="true" outlineLevel="0" collapsed="false">
      <c r="A22" s="2" t="s">
        <v>87</v>
      </c>
      <c r="B22" s="2" t="s">
        <v>88</v>
      </c>
      <c r="C22" s="2"/>
      <c r="D22" s="3" t="s">
        <v>89</v>
      </c>
    </row>
    <row r="23" customFormat="false" ht="27.75" hidden="false" customHeight="true" outlineLevel="0" collapsed="false">
      <c r="A23" s="2" t="s">
        <v>90</v>
      </c>
      <c r="B23" s="2" t="s">
        <v>91</v>
      </c>
      <c r="C23" s="2"/>
      <c r="D23" s="3" t="s">
        <v>92</v>
      </c>
    </row>
    <row r="24" customFormat="false" ht="27.75" hidden="false" customHeight="true" outlineLevel="0" collapsed="false"/>
    <row r="25" customFormat="false" ht="27.75" hidden="false" customHeight="true" outlineLevel="0" collapsed="false"/>
    <row r="26" customFormat="false" ht="27.75" hidden="false" customHeight="true" outlineLevel="0" collapsed="false"/>
    <row r="27" customFormat="false" ht="27.75" hidden="false" customHeight="true" outlineLevel="0" collapsed="false"/>
    <row r="28" customFormat="false" ht="27.75" hidden="false" customHeight="true" outlineLevel="0" collapsed="false"/>
    <row r="29" customFormat="false" ht="27.75" hidden="false" customHeight="true" outlineLevel="0" collapsed="false"/>
  </sheetData>
  <dataValidations count="10">
    <dataValidation allowBlank="false" error="Use a non-negative whole quantity." errorStyle="stop" operator="greaterThanOrEqual" showDropDown="false" showErrorMessage="false" showInputMessage="false" sqref="B10" type="whole">
      <formula1>0</formula1>
      <formula2>0</formula2>
    </dataValidation>
    <dataValidation allowBlank="false" error="Use a non-negative whole quantity." errorStyle="stop" operator="greaterThanOrEqual" showDropDown="false" showErrorMessage="false" showInputMessage="false" sqref="B12" type="whole">
      <formula1>0</formula1>
      <formula2>0</formula2>
    </dataValidation>
    <dataValidation allowBlank="false" error="Use a non-negative whole quantity." errorStyle="stop" operator="greaterThanOrEqual" showDropDown="false" showErrorMessage="false" showInputMessage="false" sqref="B14" type="whole">
      <formula1>0</formula1>
      <formula2>0</formula2>
    </dataValidation>
    <dataValidation allowBlank="false" error="Use a non-negative whole quantity." errorStyle="stop" operator="greaterThanOrEqual" showDropDown="false" showErrorMessage="false" showInputMessage="false" sqref="B15" type="whole">
      <formula1>0</formula1>
      <formula2>0</formula2>
    </dataValidation>
    <dataValidation allowBlank="false" error="Use a non-negative whole quantity." errorStyle="stop" operator="greaterThanOrEqual" showDropDown="false" showErrorMessage="false" showInputMessage="false" sqref="B16" type="whole">
      <formula1>0</formula1>
      <formula2>0</formula2>
    </dataValidation>
    <dataValidation allowBlank="false" error="Use a non-negative whole quantity." errorStyle="stop" operator="greaterThanOrEqual" showDropDown="false" showErrorMessage="false" showInputMessage="false" sqref="B17" type="whole">
      <formula1>0</formula1>
      <formula2>0</formula2>
    </dataValidation>
    <dataValidation allowBlank="false" error="Use a non-negative whole quantity." errorStyle="stop" operator="greaterThanOrEqual" showDropDown="false" showErrorMessage="false" showInputMessage="false" sqref="B18" type="whole">
      <formula1>0</formula1>
      <formula2>0</formula2>
    </dataValidation>
    <dataValidation allowBlank="false" error="Use a non-negative whole quantity." errorStyle="stop" operator="greaterThanOrEqual" showDropDown="false" showErrorMessage="false" showInputMessage="false" sqref="B19" type="whole">
      <formula1>0</formula1>
      <formula2>0</formula2>
    </dataValidation>
    <dataValidation allowBlank="false" error="Use a non-negative amount." errorStyle="stop" operator="greaterThanOrEqual" showDropDown="false" showErrorMessage="false" showInputMessage="false" sqref="B11" type="decimal">
      <formula1>0</formula1>
      <formula2>0</formula2>
    </dataValidation>
    <dataValidation allowBlank="false" error="Use a non-negative amount." errorStyle="stop" operator="greaterThanOrEqual" showDropDown="false" showErrorMessage="false" showInputMessage="false" sqref="B13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  <tableParts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21"/>
    <col collapsed="false" customWidth="true" hidden="false" outlineLevel="0" max="3" min="3" style="0" width="70"/>
  </cols>
  <sheetData>
    <row r="1" customFormat="false" ht="33.75" hidden="false" customHeight="true" outlineLevel="0" collapsed="false">
      <c r="A1" s="1" t="s">
        <v>93</v>
      </c>
      <c r="B1" s="2"/>
      <c r="C1" s="2"/>
    </row>
    <row r="2" customFormat="false" ht="24.75" hidden="false" customHeight="true" outlineLevel="0" collapsed="false">
      <c r="A2" s="3" t="s">
        <v>94</v>
      </c>
      <c r="B2" s="3"/>
      <c r="C2" s="3"/>
    </row>
    <row r="3" customFormat="false" ht="43.5" hidden="false" customHeight="true" outlineLevel="0" collapsed="false">
      <c r="A3" s="3" t="s">
        <v>95</v>
      </c>
      <c r="B3" s="3"/>
      <c r="C3" s="3"/>
    </row>
    <row r="4" customFormat="false" ht="12" hidden="false" customHeight="true" outlineLevel="0" collapsed="false">
      <c r="A4" s="2"/>
      <c r="B4" s="2"/>
      <c r="C4" s="2"/>
    </row>
    <row r="5" customFormat="false" ht="30" hidden="false" customHeight="true" outlineLevel="0" collapsed="false">
      <c r="A5" s="4" t="s">
        <v>96</v>
      </c>
      <c r="B5" s="4" t="s">
        <v>97</v>
      </c>
      <c r="C5" s="4" t="s">
        <v>98</v>
      </c>
    </row>
    <row r="6" customFormat="false" ht="27.75" hidden="false" customHeight="true" outlineLevel="0" collapsed="false">
      <c r="A6" s="3" t="s">
        <v>99</v>
      </c>
      <c r="B6" s="7" t="str">
        <f aca="false">IF(COUNT(Inputs!B10:B19)=10,"PASS","FAIL")</f>
        <v>PASS</v>
      </c>
      <c r="C6" s="3" t="s">
        <v>100</v>
      </c>
    </row>
    <row r="7" customFormat="false" ht="27.75" hidden="false" customHeight="true" outlineLevel="0" collapsed="false">
      <c r="A7" s="3" t="s">
        <v>101</v>
      </c>
      <c r="B7" s="7" t="str">
        <f aca="false">IF(MIN(Inputs!B10:B19)&gt;=0,"PASS","FAIL")</f>
        <v>PASS</v>
      </c>
      <c r="C7" s="3" t="s">
        <v>102</v>
      </c>
    </row>
    <row r="8" customFormat="false" ht="27.75" hidden="false" customHeight="true" outlineLevel="0" collapsed="false">
      <c r="A8" s="3" t="s">
        <v>103</v>
      </c>
      <c r="B8" s="7" t="str">
        <f aca="false">IF(Inputs!B14&lt;=Summary!B6,"PASS","FAIL")</f>
        <v>PASS</v>
      </c>
      <c r="C8" s="3" t="s">
        <v>104</v>
      </c>
    </row>
    <row r="9" customFormat="false" ht="27.75" hidden="false" customHeight="true" outlineLevel="0" collapsed="false">
      <c r="A9" s="3" t="s">
        <v>105</v>
      </c>
      <c r="B9" s="7" t="str">
        <f aca="false">IF(AND(Inputs!B19&gt;0,Inputs!B15&gt;0,Inputs!B14=Inputs!B15*Inputs!B19),"PASS","FAIL")</f>
        <v>PASS</v>
      </c>
      <c r="C9" s="3" t="s">
        <v>106</v>
      </c>
    </row>
    <row r="10" customFormat="false" ht="27.75" hidden="false" customHeight="true" outlineLevel="0" collapsed="false">
      <c r="A10" s="3" t="s">
        <v>107</v>
      </c>
      <c r="B10" s="7" t="str">
        <f aca="false">IF(Inputs!B16&lt;=Inputs!B15,"PASS","FAIL")</f>
        <v>PASS</v>
      </c>
      <c r="C10" s="3" t="s">
        <v>108</v>
      </c>
    </row>
    <row r="11" customFormat="false" ht="27.75" hidden="false" customHeight="true" outlineLevel="0" collapsed="false">
      <c r="A11" s="3" t="s">
        <v>109</v>
      </c>
      <c r="B11" s="7" t="str">
        <f aca="false">IF(Inputs!B17&lt;=Summary!B12,"PASS","FAIL")</f>
        <v>PASS</v>
      </c>
      <c r="C11" s="3" t="s">
        <v>110</v>
      </c>
    </row>
    <row r="12" customFormat="false" ht="27.75" hidden="false" customHeight="true" outlineLevel="0" collapsed="false">
      <c r="A12" s="3" t="s">
        <v>111</v>
      </c>
      <c r="B12" s="7" t="str">
        <f aca="false">IF(Inputs!B18&lt;=Summary!B13,"PASS","FAIL")</f>
        <v>PASS</v>
      </c>
      <c r="C12" s="3" t="s">
        <v>112</v>
      </c>
    </row>
    <row r="13" customFormat="false" ht="27.75" hidden="false" customHeight="true" outlineLevel="0" collapsed="false">
      <c r="A13" s="3" t="s">
        <v>113</v>
      </c>
      <c r="B13" s="7" t="str">
        <f aca="false">IF(ABS(Summary!B21)&lt;0.005,"PASS","FAIL")</f>
        <v>PASS</v>
      </c>
      <c r="C13" s="3" t="s">
        <v>114</v>
      </c>
    </row>
    <row r="14" customFormat="false" ht="27.75" hidden="false" customHeight="true" outlineLevel="0" collapsed="false">
      <c r="A14" s="2"/>
      <c r="B14" s="2"/>
      <c r="C14" s="2"/>
    </row>
    <row r="15" customFormat="false" ht="27.75" hidden="false" customHeight="true" outlineLevel="0" collapsed="false">
      <c r="A15" s="2"/>
      <c r="B15" s="2"/>
      <c r="C15" s="2"/>
    </row>
    <row r="16" customFormat="false" ht="27.75" hidden="false" customHeight="true" outlineLevel="0" collapsed="false">
      <c r="A16" s="2"/>
      <c r="B16" s="2"/>
      <c r="C16" s="2"/>
    </row>
    <row r="17" customFormat="false" ht="27.75" hidden="false" customHeight="true" outlineLevel="0" collapsed="false">
      <c r="A17" s="2"/>
      <c r="B17" s="2"/>
      <c r="C17" s="2"/>
    </row>
    <row r="18" customFormat="false" ht="27.75" hidden="false" customHeight="true" outlineLevel="0" collapsed="false">
      <c r="A18" s="2"/>
      <c r="B18" s="2"/>
      <c r="C18" s="2"/>
    </row>
    <row r="19" customFormat="false" ht="27.75" hidden="false" customHeight="true" outlineLevel="0" collapsed="false">
      <c r="A19" s="2"/>
      <c r="B19" s="2"/>
      <c r="C19" s="2"/>
    </row>
    <row r="20" customFormat="false" ht="27.75" hidden="false" customHeight="true" outlineLevel="0" collapsed="false">
      <c r="A20" s="2"/>
      <c r="B20" s="2"/>
      <c r="C20" s="2"/>
    </row>
    <row r="21" customFormat="false" ht="27.75" hidden="false" customHeight="true" outlineLevel="0" collapsed="false">
      <c r="A21" s="2"/>
      <c r="B21" s="2"/>
      <c r="C21" s="2"/>
    </row>
    <row r="22" customFormat="false" ht="27.75" hidden="false" customHeight="true" outlineLevel="0" collapsed="false">
      <c r="A22" s="2"/>
      <c r="B22" s="2"/>
      <c r="C22" s="2"/>
    </row>
    <row r="23" customFormat="false" ht="27.75" hidden="false" customHeight="true" outlineLevel="0" collapsed="false">
      <c r="A23" s="2"/>
      <c r="B23" s="2"/>
      <c r="C23" s="2"/>
    </row>
    <row r="24" customFormat="false" ht="27.75" hidden="false" customHeight="true" outlineLevel="0" collapsed="false">
      <c r="A24" s="2"/>
      <c r="B24" s="2"/>
      <c r="C24" s="2"/>
    </row>
    <row r="25" customFormat="false" ht="27.75" hidden="false" customHeight="true" outlineLevel="0" collapsed="false">
      <c r="A25" s="2"/>
      <c r="B25" s="2"/>
      <c r="C25" s="2"/>
    </row>
    <row r="26" customFormat="false" ht="27.75" hidden="false" customHeight="true" outlineLevel="0" collapsed="false">
      <c r="A26" s="2"/>
      <c r="B26" s="2"/>
      <c r="C26" s="2"/>
    </row>
    <row r="27" customFormat="false" ht="27.75" hidden="false" customHeight="true" outlineLevel="0" collapsed="false">
      <c r="A27" s="2"/>
      <c r="B27" s="2"/>
      <c r="C27" s="2"/>
    </row>
    <row r="28" customFormat="false" ht="27.75" hidden="false" customHeight="true" outlineLevel="0" collapsed="false">
      <c r="A28" s="2"/>
      <c r="B28" s="2"/>
      <c r="C28" s="2"/>
    </row>
    <row r="29" customFormat="false" ht="27.75" hidden="false" customHeight="true" outlineLevel="0" collapsed="false">
      <c r="A29" s="2"/>
      <c r="B29" s="2"/>
      <c r="C29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1"/>
    <col collapsed="false" customWidth="true" hidden="false" outlineLevel="0" max="2" min="2" style="0" width="95"/>
  </cols>
  <sheetData>
    <row r="1" customFormat="false" ht="33.75" hidden="false" customHeight="true" outlineLevel="0" collapsed="false">
      <c r="A1" s="1" t="s">
        <v>115</v>
      </c>
      <c r="B1" s="2"/>
    </row>
    <row r="2" customFormat="false" ht="24.75" hidden="false" customHeight="true" outlineLevel="0" collapsed="false">
      <c r="A2" s="3" t="s">
        <v>116</v>
      </c>
      <c r="B2" s="3"/>
    </row>
    <row r="3" customFormat="false" ht="43.5" hidden="false" customHeight="true" outlineLevel="0" collapsed="false">
      <c r="A3" s="3" t="s">
        <v>117</v>
      </c>
      <c r="B3" s="3"/>
    </row>
    <row r="4" customFormat="false" ht="12" hidden="false" customHeight="true" outlineLevel="0" collapsed="false">
      <c r="A4" s="2"/>
      <c r="B4" s="2"/>
    </row>
    <row r="5" customFormat="false" ht="30" hidden="false" customHeight="true" outlineLevel="0" collapsed="false">
      <c r="A5" s="4" t="s">
        <v>118</v>
      </c>
      <c r="B5" s="4" t="s">
        <v>119</v>
      </c>
    </row>
    <row r="6" customFormat="false" ht="39.75" hidden="false" customHeight="true" outlineLevel="0" collapsed="false">
      <c r="A6" s="3" t="s">
        <v>120</v>
      </c>
      <c r="B6" s="3" t="s">
        <v>121</v>
      </c>
    </row>
    <row r="7" customFormat="false" ht="39.75" hidden="false" customHeight="true" outlineLevel="0" collapsed="false">
      <c r="A7" s="3" t="s">
        <v>122</v>
      </c>
      <c r="B7" s="3" t="s">
        <v>123</v>
      </c>
    </row>
    <row r="8" customFormat="false" ht="39.75" hidden="false" customHeight="true" outlineLevel="0" collapsed="false">
      <c r="A8" s="3" t="s">
        <v>124</v>
      </c>
      <c r="B8" s="3" t="s">
        <v>125</v>
      </c>
    </row>
    <row r="9" customFormat="false" ht="45" hidden="false" customHeight="true" outlineLevel="0" collapsed="false">
      <c r="A9" s="3" t="s">
        <v>126</v>
      </c>
      <c r="B9" s="3" t="s">
        <v>127</v>
      </c>
    </row>
    <row r="10" customFormat="false" ht="57.75" hidden="false" customHeight="true" outlineLevel="0" collapsed="false">
      <c r="A10" s="3" t="s">
        <v>128</v>
      </c>
      <c r="B10" s="3" t="s">
        <v>129</v>
      </c>
    </row>
    <row r="11" customFormat="false" ht="57.75" hidden="false" customHeight="true" outlineLevel="0" collapsed="false">
      <c r="A11" s="3" t="s">
        <v>130</v>
      </c>
      <c r="B11" s="3" t="s">
        <v>131</v>
      </c>
    </row>
    <row r="12" customFormat="false" ht="57.75" hidden="false" customHeight="true" outlineLevel="0" collapsed="false">
      <c r="A12" s="3" t="s">
        <v>132</v>
      </c>
      <c r="B12" s="3" t="s">
        <v>133</v>
      </c>
    </row>
    <row r="13" customFormat="false" ht="57.75" hidden="false" customHeight="true" outlineLevel="0" collapsed="false">
      <c r="A13" s="3" t="s">
        <v>134</v>
      </c>
      <c r="B13" s="3" t="s">
        <v>135</v>
      </c>
    </row>
    <row r="14" customFormat="false" ht="27.75" hidden="false" customHeight="true" outlineLevel="0" collapsed="false">
      <c r="A14" s="2"/>
      <c r="B14" s="2"/>
    </row>
    <row r="15" customFormat="false" ht="27.75" hidden="false" customHeight="true" outlineLevel="0" collapsed="false"/>
    <row r="16" customFormat="false" ht="27.75" hidden="false" customHeight="true" outlineLevel="0" collapsed="false"/>
    <row r="17" customFormat="false" ht="27.75" hidden="false" customHeight="true" outlineLevel="0" collapsed="false"/>
    <row r="18" customFormat="false" ht="27.75" hidden="false" customHeight="true" outlineLevel="0" collapsed="false"/>
    <row r="19" customFormat="false" ht="27.75" hidden="false" customHeight="true" outlineLevel="0" collapsed="false"/>
    <row r="20" customFormat="false" ht="27.75" hidden="false" customHeight="true" outlineLevel="0" collapsed="false"/>
    <row r="21" customFormat="false" ht="27.75" hidden="false" customHeight="true" outlineLevel="0" collapsed="false"/>
    <row r="22" customFormat="false" ht="27.75" hidden="false" customHeight="true" outlineLevel="0" collapsed="false"/>
    <row r="23" customFormat="false" ht="27.75" hidden="false" customHeight="true" outlineLevel="0" collapsed="false"/>
    <row r="24" customFormat="false" ht="27.75" hidden="false" customHeight="true" outlineLevel="0" collapsed="false"/>
    <row r="25" customFormat="false" ht="27.75" hidden="false" customHeight="true" outlineLevel="0" collapsed="false"/>
    <row r="26" customFormat="false" ht="27.75" hidden="false" customHeight="true" outlineLevel="0" collapsed="false"/>
    <row r="27" customFormat="false" ht="27.75" hidden="false" customHeight="true" outlineLevel="0" collapsed="false"/>
    <row r="28" customFormat="false" ht="27.75" hidden="false" customHeight="true" outlineLevel="0" collapsed="false"/>
    <row r="29" customFormat="false" ht="27.75" hidden="false" customHeight="tru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LibreOffice/26.8.0.3$Linux_X86_64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2026-10-14T12:27:01Z</dcterms:created>
  <dc:creator>Craft Pricing Lab</dc:creator>
  <dc:description/>
  <dc:language>en-US</dc:language>
  <cp:lastModifiedBy/>
  <dcterms:modified xsi:type="dcterms:W3CDTF">2026-10-14T12:27:01Z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